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driguez Lab\Documents\Grant Proposals\CRFL\2013\Lesson Plans\Part_2_Reef_Restoration-2015-12-29\Part_2_Reef_Restoration\"/>
    </mc:Choice>
  </mc:AlternateContent>
  <bookViews>
    <workbookView xWindow="0" yWindow="0" windowWidth="19770" windowHeight="13200" tabRatio="841"/>
  </bookViews>
  <sheets>
    <sheet name="Oyster Quadrat Data" sheetId="8" r:id="rId1"/>
    <sheet name="Oyster Reef Trap Data" sheetId="6" r:id="rId2"/>
  </sheets>
  <calcPr calcId="152511"/>
</workbook>
</file>

<file path=xl/calcChain.xml><?xml version="1.0" encoding="utf-8"?>
<calcChain xmlns="http://schemas.openxmlformats.org/spreadsheetml/2006/main">
  <c r="I9" i="8" l="1"/>
  <c r="G9" i="8"/>
  <c r="D9" i="8"/>
  <c r="C9" i="8"/>
  <c r="K8" i="8"/>
  <c r="H8" i="8"/>
  <c r="D8" i="8"/>
  <c r="C8" i="8"/>
  <c r="H7" i="8"/>
  <c r="C7" i="8"/>
  <c r="H6" i="8"/>
  <c r="D6" i="8"/>
  <c r="D5" i="8"/>
</calcChain>
</file>

<file path=xl/sharedStrings.xml><?xml version="1.0" encoding="utf-8"?>
<sst xmlns="http://schemas.openxmlformats.org/spreadsheetml/2006/main" count="106" uniqueCount="64">
  <si>
    <t>Sparidae</t>
  </si>
  <si>
    <t>Sciaenidae</t>
  </si>
  <si>
    <t>Paralichthyidae</t>
  </si>
  <si>
    <t>Mugilidae</t>
  </si>
  <si>
    <t>Pomatomidae</t>
  </si>
  <si>
    <t>Portunidae</t>
  </si>
  <si>
    <t>Menippidae</t>
  </si>
  <si>
    <t>Lagodon rhomboides</t>
  </si>
  <si>
    <t>Archosargus probatocephalus</t>
  </si>
  <si>
    <t>Paralichthys spp</t>
  </si>
  <si>
    <t>Micropogonias undulatus</t>
  </si>
  <si>
    <t>Mugil cephalus</t>
  </si>
  <si>
    <t>Pomatomus saltatrix</t>
  </si>
  <si>
    <t>Callinectes sapidus</t>
  </si>
  <si>
    <t>Menippe mercenaria</t>
  </si>
  <si>
    <t>Pinfish</t>
  </si>
  <si>
    <t>Sheepshead</t>
  </si>
  <si>
    <t>Flounder spp</t>
  </si>
  <si>
    <t>Croaker, Atlantic</t>
  </si>
  <si>
    <t>Mullet, Jumping/Striped</t>
  </si>
  <si>
    <t>Bluefish</t>
  </si>
  <si>
    <t>Blue Crab</t>
  </si>
  <si>
    <t>Stone Crab</t>
  </si>
  <si>
    <t>Lag rho</t>
  </si>
  <si>
    <t>Arc pro</t>
  </si>
  <si>
    <t>Par spp</t>
  </si>
  <si>
    <t>Mic und</t>
  </si>
  <si>
    <t>Mug cep</t>
  </si>
  <si>
    <t>Pom sal</t>
  </si>
  <si>
    <t>Cal sap</t>
  </si>
  <si>
    <t>Men mer</t>
  </si>
  <si>
    <t>#</t>
  </si>
  <si>
    <t>wt (g)</t>
  </si>
  <si>
    <t>wt(g)</t>
  </si>
  <si>
    <t>Total</t>
  </si>
  <si>
    <t>wt</t>
  </si>
  <si>
    <t>Eastern Oyster</t>
  </si>
  <si>
    <t>Anemone Spp.</t>
  </si>
  <si>
    <t>Ribbed Mussel</t>
  </si>
  <si>
    <t>Mahogany Date Mussel</t>
  </si>
  <si>
    <t>Hard clam</t>
  </si>
  <si>
    <t>Barnacle</t>
  </si>
  <si>
    <t>Depressed Mud Crab</t>
  </si>
  <si>
    <t>Atlantic Mud Crab</t>
  </si>
  <si>
    <t>Atlantic Oyster Drill</t>
  </si>
  <si>
    <t>Nereididae Worms</t>
  </si>
  <si>
    <t>Reef Landscape</t>
  </si>
  <si>
    <r>
      <t>* Densities recorded in per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</si>
  <si>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Oyster Reef Fish Data from Gill Nets and Traps</t>
  </si>
  <si>
    <t>Reef Habitat</t>
  </si>
  <si>
    <t>SUM</t>
  </si>
  <si>
    <t>Patch 1</t>
  </si>
  <si>
    <t>Patch 2</t>
  </si>
  <si>
    <t>Patch 3</t>
  </si>
  <si>
    <t>Patch 4</t>
  </si>
  <si>
    <t>Fringing 1</t>
  </si>
  <si>
    <t>Fringing 2</t>
  </si>
  <si>
    <t>Fringing 3</t>
  </si>
  <si>
    <t>Fringing 4</t>
  </si>
  <si>
    <t>Percentages</t>
  </si>
  <si>
    <t>Total #</t>
  </si>
  <si>
    <t>All Species</t>
  </si>
  <si>
    <t>Sum</t>
  </si>
  <si>
    <t>Total (excluding oysters)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</si>
</sst>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/>
    <xf numFmtId="0" fontId="2" fillId="0" borderId="1" xfId="0" applyFont="1" applyBorder="1"/>
    <xf numFmtId="0" fontId="5" fillId="0" borderId="1" xfId="0" applyFont="1" applyFill="1" applyBorder="1"/>
    <xf numFmtId="0" fontId="2" fillId="5" borderId="1" xfId="0" applyFont="1" applyFill="1" applyBorder="1"/>
    <xf numFmtId="0" fontId="2" fillId="5" borderId="0" xfId="0" applyFont="1" applyFill="1"/>
    <xf numFmtId="0" fontId="0" fillId="4" borderId="6" xfId="0" applyFill="1" applyBorder="1"/>
    <xf numFmtId="0" fontId="0" fillId="4" borderId="1" xfId="0" applyFill="1" applyBorder="1"/>
    <xf numFmtId="0" fontId="0" fillId="4" borderId="0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0" xfId="0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2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3" xfId="0" applyFill="1" applyBorder="1"/>
    <xf numFmtId="0" fontId="2" fillId="6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/>
    <xf numFmtId="0" fontId="3" fillId="0" borderId="2" xfId="0" applyFont="1" applyFill="1" applyBorder="1"/>
    <xf numFmtId="0" fontId="3" fillId="0" borderId="4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4" xfId="0" applyFill="1" applyBorder="1"/>
    <xf numFmtId="0" fontId="2" fillId="5" borderId="2" xfId="0" applyFont="1" applyFill="1" applyBorder="1"/>
    <xf numFmtId="0" fontId="2" fillId="5" borderId="0" xfId="0" applyFont="1" applyFill="1" applyBorder="1"/>
    <xf numFmtId="0" fontId="2" fillId="5" borderId="4" xfId="0" applyFont="1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5" xfId="0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2" fillId="0" borderId="0" xfId="0" applyFont="1" applyFill="1" applyBorder="1"/>
    <xf numFmtId="2" fontId="2" fillId="0" borderId="0" xfId="0" applyNumberFormat="1" applyFont="1"/>
    <xf numFmtId="2" fontId="2" fillId="0" borderId="0" xfId="0" applyNumberFormat="1" applyFont="1" applyFill="1" applyBorder="1"/>
    <xf numFmtId="0" fontId="2" fillId="0" borderId="9" xfId="0" applyFont="1" applyFill="1" applyBorder="1"/>
    <xf numFmtId="0" fontId="2" fillId="7" borderId="1" xfId="0" applyFont="1" applyFill="1" applyBorder="1"/>
    <xf numFmtId="0" fontId="0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5" borderId="10" xfId="0" applyFont="1" applyFill="1" applyBorder="1"/>
    <xf numFmtId="0" fontId="0" fillId="0" borderId="0" xfId="0" applyFill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4" borderId="11" xfId="0" applyFill="1" applyBorder="1"/>
    <xf numFmtId="0" fontId="0" fillId="4" borderId="13" xfId="0" applyFill="1" applyBorder="1"/>
    <xf numFmtId="0" fontId="0" fillId="4" borderId="12" xfId="0" applyFill="1" applyBorder="1"/>
    <xf numFmtId="0" fontId="2" fillId="5" borderId="12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2" fillId="5" borderId="13" xfId="0" applyFont="1" applyFill="1" applyBorder="1"/>
    <xf numFmtId="0" fontId="1" fillId="2" borderId="0" xfId="0" applyFont="1" applyFill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n.wikipedia.org/wiki/Menippid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I22" sqref="I22"/>
    </sheetView>
  </sheetViews>
  <sheetFormatPr defaultRowHeight="15" x14ac:dyDescent="0.25"/>
  <cols>
    <col min="1" max="1" width="15" customWidth="1"/>
    <col min="2" max="2" width="14" bestFit="1" customWidth="1"/>
    <col min="3" max="4" width="14.140625" bestFit="1" customWidth="1"/>
    <col min="5" max="5" width="21.85546875" bestFit="1" customWidth="1"/>
    <col min="6" max="6" width="10.7109375" customWidth="1"/>
    <col min="7" max="7" width="8.5703125" bestFit="1" customWidth="1"/>
    <col min="8" max="8" width="19.5703125" bestFit="1" customWidth="1"/>
    <col min="9" max="9" width="16.85546875" bestFit="1" customWidth="1"/>
    <col min="10" max="10" width="18.5703125" bestFit="1" customWidth="1"/>
    <col min="13" max="18" width="9.140625" style="22"/>
  </cols>
  <sheetData>
    <row r="1" spans="1:17" s="53" customFormat="1" x14ac:dyDescent="0.25">
      <c r="A1" s="4" t="s">
        <v>46</v>
      </c>
      <c r="B1" s="5" t="s">
        <v>36</v>
      </c>
      <c r="C1" s="51" t="s">
        <v>37</v>
      </c>
      <c r="D1" s="51" t="s">
        <v>38</v>
      </c>
      <c r="E1" s="51" t="s">
        <v>39</v>
      </c>
      <c r="F1" s="51" t="s">
        <v>40</v>
      </c>
      <c r="G1" s="51" t="s">
        <v>41</v>
      </c>
      <c r="H1" s="51" t="s">
        <v>42</v>
      </c>
      <c r="I1" s="20" t="s">
        <v>43</v>
      </c>
      <c r="J1" s="20" t="s">
        <v>44</v>
      </c>
      <c r="K1" s="51" t="s">
        <v>45</v>
      </c>
      <c r="L1" s="51"/>
      <c r="M1" s="47" t="s">
        <v>34</v>
      </c>
      <c r="N1" s="47" t="s">
        <v>63</v>
      </c>
      <c r="O1" s="47"/>
      <c r="P1" s="47"/>
      <c r="Q1" s="47"/>
    </row>
    <row r="2" spans="1:17" s="54" customFormat="1" x14ac:dyDescent="0.25">
      <c r="A2" s="14" t="s">
        <v>51</v>
      </c>
      <c r="B2" s="8">
        <v>309</v>
      </c>
      <c r="C2" s="8">
        <v>7</v>
      </c>
      <c r="D2" s="8">
        <v>5</v>
      </c>
      <c r="E2" s="8"/>
      <c r="F2" s="8">
        <v>1</v>
      </c>
      <c r="G2" s="8">
        <v>8</v>
      </c>
      <c r="H2" s="8">
        <v>6</v>
      </c>
      <c r="I2" s="8">
        <v>32.4</v>
      </c>
      <c r="J2" s="8"/>
      <c r="K2" s="8">
        <v>74.400000000000006</v>
      </c>
      <c r="L2" s="33"/>
      <c r="M2" s="22"/>
      <c r="N2" s="22"/>
      <c r="O2" s="22"/>
      <c r="P2" s="22"/>
      <c r="Q2" s="22"/>
    </row>
    <row r="3" spans="1:17" s="54" customFormat="1" x14ac:dyDescent="0.25">
      <c r="A3" s="16" t="s">
        <v>51</v>
      </c>
      <c r="B3" s="9">
        <v>529</v>
      </c>
      <c r="C3" s="9">
        <v>25</v>
      </c>
      <c r="D3" s="9">
        <v>84</v>
      </c>
      <c r="E3" s="9"/>
      <c r="F3" s="9">
        <v>2</v>
      </c>
      <c r="G3" s="9">
        <v>11</v>
      </c>
      <c r="H3" s="9">
        <v>53.4</v>
      </c>
      <c r="I3" s="9">
        <v>1</v>
      </c>
      <c r="J3" s="9"/>
      <c r="K3" s="9">
        <v>52.6</v>
      </c>
      <c r="L3" s="34"/>
      <c r="M3" s="22"/>
      <c r="N3" s="22"/>
      <c r="O3" s="22"/>
      <c r="P3" s="22"/>
      <c r="Q3" s="22"/>
    </row>
    <row r="4" spans="1:17" s="54" customFormat="1" x14ac:dyDescent="0.25">
      <c r="A4" s="14" t="s">
        <v>52</v>
      </c>
      <c r="B4" s="8">
        <v>545</v>
      </c>
      <c r="C4" s="8"/>
      <c r="D4" s="8">
        <v>1285</v>
      </c>
      <c r="E4" s="8">
        <v>37.200000000000003</v>
      </c>
      <c r="F4" s="8"/>
      <c r="G4" s="8"/>
      <c r="H4" s="8">
        <v>151.80000000000001</v>
      </c>
      <c r="I4" s="8">
        <v>24.8</v>
      </c>
      <c r="J4" s="8"/>
      <c r="K4" s="8">
        <v>40.200000000000003</v>
      </c>
      <c r="L4" s="33"/>
      <c r="M4" s="22"/>
      <c r="N4" s="22"/>
      <c r="O4" s="22"/>
      <c r="P4" s="22"/>
      <c r="Q4" s="22"/>
    </row>
    <row r="5" spans="1:17" s="54" customFormat="1" x14ac:dyDescent="0.25">
      <c r="A5" s="15" t="s">
        <v>52</v>
      </c>
      <c r="B5" s="9">
        <v>1467</v>
      </c>
      <c r="C5" s="9"/>
      <c r="D5" s="9">
        <f>((38+25)*12.4)+466</f>
        <v>1247.2</v>
      </c>
      <c r="E5" s="9">
        <v>24.8</v>
      </c>
      <c r="F5" s="9"/>
      <c r="G5" s="9"/>
      <c r="H5" s="9">
        <v>173.6</v>
      </c>
      <c r="I5" s="9">
        <v>56.6</v>
      </c>
      <c r="J5" s="9"/>
      <c r="K5" s="9">
        <v>175.6</v>
      </c>
      <c r="L5" s="34"/>
      <c r="M5" s="22"/>
      <c r="N5" s="22"/>
      <c r="O5" s="22"/>
      <c r="P5" s="22"/>
      <c r="Q5" s="22"/>
    </row>
    <row r="6" spans="1:17" s="54" customFormat="1" x14ac:dyDescent="0.25">
      <c r="A6" s="16" t="s">
        <v>53</v>
      </c>
      <c r="B6" s="8">
        <v>881</v>
      </c>
      <c r="C6" s="8">
        <v>2</v>
      </c>
      <c r="D6" s="8">
        <f>49.6+(94+8+111)</f>
        <v>262.60000000000002</v>
      </c>
      <c r="E6" s="8">
        <v>2</v>
      </c>
      <c r="F6" s="8"/>
      <c r="G6" s="8">
        <v>4</v>
      </c>
      <c r="H6" s="8">
        <f>86.8+(21+34+7)</f>
        <v>148.80000000000001</v>
      </c>
      <c r="I6" s="8">
        <v>13</v>
      </c>
      <c r="J6" s="8">
        <v>5</v>
      </c>
      <c r="K6" s="8">
        <v>105.8</v>
      </c>
      <c r="L6" s="33"/>
      <c r="M6" s="22"/>
      <c r="N6" s="22"/>
      <c r="O6" s="22"/>
      <c r="P6" s="22"/>
      <c r="Q6" s="22"/>
    </row>
    <row r="7" spans="1:17" s="54" customFormat="1" x14ac:dyDescent="0.25">
      <c r="A7" s="15" t="s">
        <v>53</v>
      </c>
      <c r="B7" s="9">
        <v>1127</v>
      </c>
      <c r="C7" s="9">
        <f>0+(20+31+59)</f>
        <v>110</v>
      </c>
      <c r="D7" s="9">
        <v>10</v>
      </c>
      <c r="E7" s="9"/>
      <c r="F7" s="9">
        <v>12.4</v>
      </c>
      <c r="G7" s="9">
        <v>37</v>
      </c>
      <c r="H7" s="9">
        <f>62+(17+89)</f>
        <v>168</v>
      </c>
      <c r="I7" s="9">
        <v>24.4</v>
      </c>
      <c r="J7" s="9">
        <v>36.799999999999997</v>
      </c>
      <c r="K7" s="9">
        <v>143</v>
      </c>
      <c r="L7" s="34"/>
      <c r="M7" s="22"/>
      <c r="N7" s="22"/>
      <c r="O7" s="22"/>
      <c r="P7" s="22"/>
      <c r="Q7" s="22"/>
    </row>
    <row r="8" spans="1:17" s="54" customFormat="1" x14ac:dyDescent="0.25">
      <c r="A8" s="16" t="s">
        <v>54</v>
      </c>
      <c r="B8" s="8">
        <v>1105</v>
      </c>
      <c r="C8" s="8">
        <f>0+(277+120)</f>
        <v>397</v>
      </c>
      <c r="D8" s="8">
        <f>111.6+(158+94)</f>
        <v>363.6</v>
      </c>
      <c r="E8" s="8">
        <v>12.4</v>
      </c>
      <c r="F8" s="8"/>
      <c r="G8" s="8">
        <v>13</v>
      </c>
      <c r="H8" s="8">
        <f>86.8+(13+3)</f>
        <v>102.8</v>
      </c>
      <c r="I8" s="8">
        <v>18.399999999999999</v>
      </c>
      <c r="J8" s="8"/>
      <c r="K8" s="8">
        <f>74.4+(12+10)</f>
        <v>96.4</v>
      </c>
      <c r="L8" s="33"/>
      <c r="M8" s="22"/>
      <c r="N8" s="22"/>
      <c r="O8" s="22"/>
      <c r="P8" s="22"/>
      <c r="Q8" s="22"/>
    </row>
    <row r="9" spans="1:17" s="54" customFormat="1" x14ac:dyDescent="0.25">
      <c r="A9" s="15" t="s">
        <v>54</v>
      </c>
      <c r="B9" s="9">
        <v>2074</v>
      </c>
      <c r="C9" s="9">
        <f>0+(161+6)</f>
        <v>167</v>
      </c>
      <c r="D9" s="9">
        <f>409.2+(1+324)</f>
        <v>734.2</v>
      </c>
      <c r="E9" s="9"/>
      <c r="F9" s="9"/>
      <c r="G9" s="9">
        <f>0+(30+4)</f>
        <v>34</v>
      </c>
      <c r="H9" s="9">
        <v>37.200000000000003</v>
      </c>
      <c r="I9" s="9">
        <f>0+(7+14+2)</f>
        <v>23</v>
      </c>
      <c r="J9" s="9">
        <v>2</v>
      </c>
      <c r="K9" s="9">
        <v>66</v>
      </c>
      <c r="L9" s="34"/>
      <c r="M9" s="22"/>
      <c r="N9" s="22"/>
      <c r="O9" s="22"/>
      <c r="P9" s="22"/>
      <c r="Q9" s="22"/>
    </row>
    <row r="10" spans="1:17" s="53" customFormat="1" x14ac:dyDescent="0.25">
      <c r="A10" s="7" t="s">
        <v>50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0"/>
      <c r="N10" s="50"/>
      <c r="O10" s="47"/>
      <c r="P10" s="47"/>
      <c r="Q10" s="47"/>
    </row>
    <row r="11" spans="1:17" s="53" customFormat="1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7"/>
      <c r="N11" s="47"/>
      <c r="O11" s="47"/>
      <c r="P11" s="47"/>
      <c r="Q11" s="47"/>
    </row>
    <row r="12" spans="1:17" s="54" customFormat="1" x14ac:dyDescent="0.25">
      <c r="A12" s="17" t="s">
        <v>55</v>
      </c>
      <c r="B12" s="11">
        <v>206</v>
      </c>
      <c r="C12" s="11"/>
      <c r="D12" s="11">
        <v>12</v>
      </c>
      <c r="E12" s="11"/>
      <c r="F12" s="11"/>
      <c r="G12" s="11">
        <v>4</v>
      </c>
      <c r="H12" s="11">
        <v>13</v>
      </c>
      <c r="I12" s="11">
        <v>32.799999999999997</v>
      </c>
      <c r="J12" s="11"/>
      <c r="K12" s="11">
        <v>94.8</v>
      </c>
      <c r="L12" s="39"/>
      <c r="M12" s="22"/>
      <c r="N12" s="22"/>
      <c r="O12" s="22"/>
      <c r="P12" s="22"/>
      <c r="Q12" s="22"/>
    </row>
    <row r="13" spans="1:17" s="54" customFormat="1" x14ac:dyDescent="0.25">
      <c r="A13" s="19" t="s">
        <v>55</v>
      </c>
      <c r="B13" s="12">
        <v>62</v>
      </c>
      <c r="C13" s="12"/>
      <c r="D13" s="12"/>
      <c r="E13" s="12"/>
      <c r="F13" s="12">
        <v>24.8</v>
      </c>
      <c r="G13" s="12">
        <v>2</v>
      </c>
      <c r="H13" s="12"/>
      <c r="I13" s="12"/>
      <c r="J13" s="12">
        <v>24.8</v>
      </c>
      <c r="K13" s="12">
        <v>37.200000000000003</v>
      </c>
      <c r="L13" s="41"/>
      <c r="M13" s="22"/>
      <c r="N13" s="22"/>
      <c r="O13" s="22"/>
      <c r="P13" s="22"/>
      <c r="Q13" s="22"/>
    </row>
    <row r="14" spans="1:17" s="54" customFormat="1" x14ac:dyDescent="0.25">
      <c r="A14" s="17" t="s">
        <v>56</v>
      </c>
      <c r="B14" s="11">
        <v>26</v>
      </c>
      <c r="C14" s="11"/>
      <c r="D14" s="11">
        <v>9</v>
      </c>
      <c r="E14" s="11"/>
      <c r="F14" s="11"/>
      <c r="G14" s="11"/>
      <c r="H14" s="11">
        <v>7</v>
      </c>
      <c r="I14" s="11">
        <v>12.4</v>
      </c>
      <c r="J14" s="11">
        <v>12.4</v>
      </c>
      <c r="K14" s="11">
        <v>86.8</v>
      </c>
      <c r="L14" s="39"/>
      <c r="M14" s="22"/>
      <c r="N14" s="22"/>
      <c r="O14" s="22"/>
      <c r="P14" s="22"/>
      <c r="Q14" s="22"/>
    </row>
    <row r="15" spans="1:17" s="54" customFormat="1" x14ac:dyDescent="0.25">
      <c r="A15" s="19" t="s">
        <v>56</v>
      </c>
      <c r="B15" s="12">
        <v>9</v>
      </c>
      <c r="C15" s="12"/>
      <c r="D15" s="12"/>
      <c r="E15" s="12"/>
      <c r="F15" s="12"/>
      <c r="G15" s="12"/>
      <c r="H15" s="12">
        <v>1</v>
      </c>
      <c r="I15" s="12">
        <v>20</v>
      </c>
      <c r="J15" s="12"/>
      <c r="K15" s="12">
        <v>41.2</v>
      </c>
      <c r="L15" s="41"/>
      <c r="M15" s="22"/>
      <c r="N15" s="22"/>
      <c r="O15" s="22"/>
      <c r="P15" s="22"/>
      <c r="Q15" s="22"/>
    </row>
    <row r="16" spans="1:17" s="54" customFormat="1" x14ac:dyDescent="0.25">
      <c r="A16" s="17" t="s">
        <v>57</v>
      </c>
      <c r="B16" s="11">
        <v>121</v>
      </c>
      <c r="C16" s="11"/>
      <c r="D16" s="11"/>
      <c r="E16" s="11"/>
      <c r="F16" s="11"/>
      <c r="G16" s="11"/>
      <c r="H16" s="11"/>
      <c r="I16" s="11">
        <v>2</v>
      </c>
      <c r="J16" s="11">
        <v>3</v>
      </c>
      <c r="K16" s="11">
        <v>52.6</v>
      </c>
      <c r="L16" s="39"/>
      <c r="M16" s="22"/>
      <c r="N16" s="22"/>
      <c r="O16" s="22"/>
      <c r="P16" s="22"/>
      <c r="Q16" s="22"/>
    </row>
    <row r="17" spans="1:18" s="54" customFormat="1" x14ac:dyDescent="0.25">
      <c r="A17" s="19" t="s">
        <v>57</v>
      </c>
      <c r="B17" s="12">
        <v>30</v>
      </c>
      <c r="C17" s="12">
        <v>1</v>
      </c>
      <c r="D17" s="12"/>
      <c r="E17" s="12"/>
      <c r="F17" s="12"/>
      <c r="G17" s="12">
        <v>53</v>
      </c>
      <c r="H17" s="12"/>
      <c r="I17" s="12">
        <v>16.399999999999999</v>
      </c>
      <c r="J17" s="12">
        <v>1</v>
      </c>
      <c r="K17" s="12">
        <v>50.6</v>
      </c>
      <c r="L17" s="41"/>
      <c r="M17" s="22"/>
      <c r="N17" s="22"/>
      <c r="O17" s="22"/>
      <c r="P17" s="22"/>
      <c r="Q17" s="22"/>
    </row>
    <row r="18" spans="1:18" s="54" customFormat="1" x14ac:dyDescent="0.25">
      <c r="A18" s="17" t="s">
        <v>58</v>
      </c>
      <c r="B18" s="11">
        <v>130</v>
      </c>
      <c r="C18" s="11"/>
      <c r="D18" s="11">
        <v>12.4</v>
      </c>
      <c r="E18" s="11"/>
      <c r="F18" s="11"/>
      <c r="G18" s="11"/>
      <c r="H18" s="11">
        <v>14</v>
      </c>
      <c r="I18" s="11">
        <v>16.399999999999999</v>
      </c>
      <c r="J18" s="11">
        <v>6</v>
      </c>
      <c r="K18" s="11">
        <v>88.8</v>
      </c>
      <c r="L18" s="39"/>
      <c r="M18" s="22"/>
      <c r="N18" s="22"/>
      <c r="O18" s="22"/>
      <c r="P18" s="22"/>
      <c r="Q18" s="22"/>
    </row>
    <row r="19" spans="1:18" s="54" customFormat="1" x14ac:dyDescent="0.25">
      <c r="A19" s="19" t="s">
        <v>58</v>
      </c>
      <c r="B19" s="12">
        <v>250</v>
      </c>
      <c r="C19" s="12">
        <v>3</v>
      </c>
      <c r="D19" s="12">
        <v>33</v>
      </c>
      <c r="E19" s="12"/>
      <c r="F19" s="12"/>
      <c r="G19" s="12">
        <v>7</v>
      </c>
      <c r="H19" s="12">
        <v>70.599999999999994</v>
      </c>
      <c r="I19" s="12">
        <v>7</v>
      </c>
      <c r="J19" s="12"/>
      <c r="K19" s="12">
        <v>92.4</v>
      </c>
      <c r="L19" s="41"/>
      <c r="M19" s="22"/>
      <c r="N19" s="22"/>
      <c r="O19" s="22"/>
      <c r="P19" s="22"/>
      <c r="Q19" s="22"/>
    </row>
    <row r="20" spans="1:18" s="3" customFormat="1" x14ac:dyDescent="0.25">
      <c r="A20" s="7" t="s">
        <v>50</v>
      </c>
      <c r="M20" s="50"/>
      <c r="N20" s="50"/>
      <c r="O20" s="47"/>
      <c r="P20" s="47"/>
      <c r="Q20" s="47"/>
      <c r="R20" s="47"/>
    </row>
    <row r="21" spans="1:18" s="3" customFormat="1" x14ac:dyDescent="0.25">
      <c r="A21" s="47" t="s">
        <v>59</v>
      </c>
      <c r="C21" s="7"/>
      <c r="D21" s="7"/>
      <c r="E21" s="7"/>
      <c r="F21" s="7"/>
      <c r="G21" s="7"/>
      <c r="H21" s="7"/>
      <c r="I21" s="7"/>
      <c r="J21" s="7"/>
      <c r="K21" s="7"/>
      <c r="L21" s="48"/>
      <c r="M21" s="49"/>
      <c r="N21" s="47"/>
      <c r="O21" s="47"/>
      <c r="P21" s="47"/>
      <c r="Q21" s="47"/>
      <c r="R21" s="47"/>
    </row>
    <row r="23" spans="1:18" ht="17.25" x14ac:dyDescent="0.25">
      <c r="A23" s="3" t="s">
        <v>47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Q31" sqref="Q31"/>
    </sheetView>
  </sheetViews>
  <sheetFormatPr defaultColWidth="8.85546875" defaultRowHeight="15" x14ac:dyDescent="0.25"/>
  <cols>
    <col min="1" max="1" width="18.7109375" customWidth="1"/>
    <col min="4" max="4" width="2.7109375" customWidth="1"/>
    <col min="7" max="7" width="3.85546875" customWidth="1"/>
    <col min="10" max="10" width="3" customWidth="1"/>
    <col min="13" max="13" width="3.5703125" customWidth="1"/>
    <col min="16" max="16" width="3.28515625" customWidth="1"/>
    <col min="19" max="19" width="6.42578125" customWidth="1"/>
    <col min="25" max="25" width="3.42578125" customWidth="1"/>
    <col min="26" max="26" width="13.42578125" customWidth="1"/>
    <col min="27" max="16384" width="8.85546875" style="22"/>
  </cols>
  <sheetData>
    <row r="1" spans="1:27" ht="15.75" x14ac:dyDescent="0.25">
      <c r="A1" s="67" t="s">
        <v>48</v>
      </c>
      <c r="B1" s="68"/>
      <c r="C1" s="68"/>
      <c r="D1" s="68"/>
      <c r="E1" s="68"/>
      <c r="N1" s="1"/>
    </row>
    <row r="2" spans="1:27" ht="15.75" x14ac:dyDescent="0.25">
      <c r="B2" s="23" t="s">
        <v>6</v>
      </c>
      <c r="C2" s="24"/>
      <c r="D2" s="25"/>
      <c r="E2" s="44" t="s">
        <v>3</v>
      </c>
      <c r="F2" s="45"/>
      <c r="G2" s="46"/>
      <c r="H2" s="44" t="s">
        <v>2</v>
      </c>
      <c r="I2" s="45"/>
      <c r="J2" s="46"/>
      <c r="K2" s="44" t="s">
        <v>4</v>
      </c>
      <c r="L2" s="45"/>
      <c r="M2" s="46"/>
      <c r="N2" s="44" t="s">
        <v>5</v>
      </c>
      <c r="O2" s="45"/>
      <c r="P2" s="46"/>
      <c r="Q2" s="44" t="s">
        <v>1</v>
      </c>
      <c r="R2" s="45"/>
      <c r="S2" s="46"/>
      <c r="T2" s="44" t="s">
        <v>0</v>
      </c>
      <c r="U2" s="45"/>
      <c r="V2" s="46"/>
      <c r="W2" s="44" t="s">
        <v>0</v>
      </c>
      <c r="X2" s="45"/>
      <c r="Y2" s="46"/>
      <c r="Z2" s="57"/>
    </row>
    <row r="3" spans="1:27" ht="15.75" x14ac:dyDescent="0.25">
      <c r="B3" s="26" t="s">
        <v>14</v>
      </c>
      <c r="C3" s="27"/>
      <c r="D3" s="28"/>
      <c r="E3" s="31" t="s">
        <v>11</v>
      </c>
      <c r="F3" s="2"/>
      <c r="G3" s="32"/>
      <c r="H3" s="31" t="s">
        <v>9</v>
      </c>
      <c r="I3" s="2"/>
      <c r="J3" s="32"/>
      <c r="K3" s="31" t="s">
        <v>12</v>
      </c>
      <c r="L3" s="2"/>
      <c r="M3" s="32"/>
      <c r="N3" s="26" t="s">
        <v>13</v>
      </c>
      <c r="O3" s="27"/>
      <c r="P3" s="28"/>
      <c r="Q3" s="31" t="s">
        <v>10</v>
      </c>
      <c r="R3" s="2"/>
      <c r="S3" s="32"/>
      <c r="T3" s="31" t="s">
        <v>8</v>
      </c>
      <c r="U3" s="2"/>
      <c r="V3" s="32"/>
      <c r="W3" s="31" t="s">
        <v>7</v>
      </c>
      <c r="X3" s="2"/>
      <c r="Y3" s="32"/>
      <c r="Z3" s="58"/>
    </row>
    <row r="4" spans="1:27" ht="15.75" x14ac:dyDescent="0.25">
      <c r="B4" s="29" t="s">
        <v>22</v>
      </c>
      <c r="C4" s="1"/>
      <c r="D4" s="30"/>
      <c r="E4" s="29" t="s">
        <v>19</v>
      </c>
      <c r="F4" s="1"/>
      <c r="G4" s="30"/>
      <c r="H4" s="29" t="s">
        <v>17</v>
      </c>
      <c r="I4" s="1"/>
      <c r="J4" s="30"/>
      <c r="K4" s="29" t="s">
        <v>20</v>
      </c>
      <c r="L4" s="1"/>
      <c r="M4" s="30"/>
      <c r="N4" s="29" t="s">
        <v>21</v>
      </c>
      <c r="O4" s="1"/>
      <c r="P4" s="30"/>
      <c r="Q4" s="29" t="s">
        <v>18</v>
      </c>
      <c r="R4" s="1"/>
      <c r="S4" s="30"/>
      <c r="T4" s="29" t="s">
        <v>16</v>
      </c>
      <c r="U4" s="1"/>
      <c r="V4" s="30"/>
      <c r="W4" s="29" t="s">
        <v>15</v>
      </c>
      <c r="X4" s="1"/>
      <c r="Y4" s="30"/>
      <c r="Z4" s="58" t="s">
        <v>60</v>
      </c>
    </row>
    <row r="5" spans="1:27" ht="15.75" x14ac:dyDescent="0.25">
      <c r="B5" s="31" t="s">
        <v>30</v>
      </c>
      <c r="C5" s="2"/>
      <c r="D5" s="32"/>
      <c r="E5" s="31" t="s">
        <v>27</v>
      </c>
      <c r="F5" s="2"/>
      <c r="G5" s="32"/>
      <c r="H5" s="31" t="s">
        <v>25</v>
      </c>
      <c r="I5" s="2"/>
      <c r="J5" s="32"/>
      <c r="K5" s="31" t="s">
        <v>28</v>
      </c>
      <c r="L5" s="2"/>
      <c r="M5" s="32"/>
      <c r="N5" s="31" t="s">
        <v>29</v>
      </c>
      <c r="O5" s="2"/>
      <c r="P5" s="32"/>
      <c r="Q5" s="31" t="s">
        <v>26</v>
      </c>
      <c r="R5" s="2"/>
      <c r="S5" s="32"/>
      <c r="T5" s="31" t="s">
        <v>24</v>
      </c>
      <c r="U5" s="2"/>
      <c r="V5" s="32"/>
      <c r="W5" s="31" t="s">
        <v>23</v>
      </c>
      <c r="X5" s="2"/>
      <c r="Y5" s="32"/>
      <c r="Z5" s="58" t="s">
        <v>61</v>
      </c>
    </row>
    <row r="6" spans="1:27" ht="15.75" x14ac:dyDescent="0.25">
      <c r="A6" t="s">
        <v>49</v>
      </c>
      <c r="B6" s="29" t="s">
        <v>31</v>
      </c>
      <c r="C6" s="1" t="s">
        <v>32</v>
      </c>
      <c r="D6" s="30"/>
      <c r="E6" s="29" t="s">
        <v>31</v>
      </c>
      <c r="F6" s="1" t="s">
        <v>33</v>
      </c>
      <c r="G6" s="30"/>
      <c r="H6" s="29" t="s">
        <v>31</v>
      </c>
      <c r="I6" s="1" t="s">
        <v>33</v>
      </c>
      <c r="J6" s="30"/>
      <c r="K6" s="29" t="s">
        <v>31</v>
      </c>
      <c r="L6" s="1" t="s">
        <v>33</v>
      </c>
      <c r="M6" s="30"/>
      <c r="N6" s="29" t="s">
        <v>31</v>
      </c>
      <c r="O6" s="1" t="s">
        <v>33</v>
      </c>
      <c r="P6" s="30"/>
      <c r="Q6" s="29" t="s">
        <v>31</v>
      </c>
      <c r="R6" s="1" t="s">
        <v>33</v>
      </c>
      <c r="S6" s="30"/>
      <c r="T6" s="29" t="s">
        <v>31</v>
      </c>
      <c r="U6" s="1" t="s">
        <v>32</v>
      </c>
      <c r="V6" s="30"/>
      <c r="W6" s="29" t="s">
        <v>31</v>
      </c>
      <c r="X6" s="1" t="s">
        <v>35</v>
      </c>
      <c r="Y6" s="30"/>
      <c r="Z6" s="58"/>
      <c r="AA6" s="52"/>
    </row>
    <row r="7" spans="1:27" x14ac:dyDescent="0.25">
      <c r="A7" s="14" t="s">
        <v>51</v>
      </c>
      <c r="B7" s="14"/>
      <c r="C7" s="8"/>
      <c r="D7" s="33"/>
      <c r="E7" s="14"/>
      <c r="F7" s="8"/>
      <c r="G7" s="33"/>
      <c r="H7" s="14"/>
      <c r="I7" s="8"/>
      <c r="J7" s="33"/>
      <c r="K7" s="14"/>
      <c r="L7" s="8"/>
      <c r="M7" s="33"/>
      <c r="N7" s="14">
        <v>1</v>
      </c>
      <c r="O7" s="8">
        <v>120</v>
      </c>
      <c r="P7" s="33"/>
      <c r="Q7" s="14"/>
      <c r="R7" s="8"/>
      <c r="S7" s="33"/>
      <c r="T7" s="14"/>
      <c r="U7" s="8"/>
      <c r="V7" s="33"/>
      <c r="W7" s="14">
        <v>9</v>
      </c>
      <c r="X7" s="8">
        <v>380</v>
      </c>
      <c r="Y7" s="33"/>
      <c r="Z7" s="59"/>
    </row>
    <row r="8" spans="1:27" ht="15" customHeight="1" x14ac:dyDescent="0.25">
      <c r="A8" s="15" t="s">
        <v>51</v>
      </c>
      <c r="B8" s="15"/>
      <c r="C8" s="9"/>
      <c r="D8" s="34"/>
      <c r="E8" s="15"/>
      <c r="F8" s="9"/>
      <c r="G8" s="34"/>
      <c r="H8" s="15">
        <v>1</v>
      </c>
      <c r="I8" s="9">
        <v>181</v>
      </c>
      <c r="J8" s="34"/>
      <c r="K8" s="15"/>
      <c r="L8" s="9"/>
      <c r="M8" s="34"/>
      <c r="N8" s="15">
        <v>1</v>
      </c>
      <c r="O8" s="9">
        <v>189</v>
      </c>
      <c r="P8" s="34"/>
      <c r="Q8" s="15"/>
      <c r="R8" s="9"/>
      <c r="S8" s="34"/>
      <c r="T8" s="15"/>
      <c r="U8" s="9"/>
      <c r="V8" s="34"/>
      <c r="W8" s="15">
        <v>6</v>
      </c>
      <c r="X8" s="9">
        <v>30</v>
      </c>
      <c r="Y8" s="34"/>
      <c r="Z8" s="60"/>
    </row>
    <row r="9" spans="1:27" x14ac:dyDescent="0.25">
      <c r="A9" s="14" t="s">
        <v>52</v>
      </c>
      <c r="B9" s="14"/>
      <c r="C9" s="8"/>
      <c r="D9" s="33"/>
      <c r="E9" s="14"/>
      <c r="F9" s="8"/>
      <c r="G9" s="33"/>
      <c r="H9" s="14"/>
      <c r="I9" s="8"/>
      <c r="J9" s="33"/>
      <c r="K9" s="14"/>
      <c r="L9" s="8"/>
      <c r="M9" s="33"/>
      <c r="N9" s="14">
        <v>2</v>
      </c>
      <c r="O9" s="8">
        <v>140</v>
      </c>
      <c r="P9" s="33"/>
      <c r="Q9" s="14"/>
      <c r="R9" s="8"/>
      <c r="S9" s="33"/>
      <c r="T9" s="14"/>
      <c r="U9" s="8"/>
      <c r="V9" s="33"/>
      <c r="W9" s="14">
        <v>15</v>
      </c>
      <c r="X9" s="8">
        <v>345</v>
      </c>
      <c r="Y9" s="33"/>
      <c r="Z9" s="59"/>
    </row>
    <row r="10" spans="1:27" x14ac:dyDescent="0.25">
      <c r="A10" s="16" t="s">
        <v>52</v>
      </c>
      <c r="B10" s="16"/>
      <c r="C10" s="10"/>
      <c r="D10" s="35"/>
      <c r="E10" s="16"/>
      <c r="F10" s="10"/>
      <c r="G10" s="35"/>
      <c r="H10" s="16"/>
      <c r="I10" s="10"/>
      <c r="J10" s="35"/>
      <c r="K10" s="16"/>
      <c r="L10" s="10"/>
      <c r="M10" s="35"/>
      <c r="N10" s="16">
        <v>1</v>
      </c>
      <c r="O10" s="10">
        <v>200</v>
      </c>
      <c r="P10" s="35"/>
      <c r="Q10" s="16"/>
      <c r="R10" s="10"/>
      <c r="S10" s="35"/>
      <c r="T10" s="16"/>
      <c r="U10" s="10"/>
      <c r="V10" s="35"/>
      <c r="W10" s="16">
        <v>2</v>
      </c>
      <c r="X10" s="10">
        <v>45</v>
      </c>
      <c r="Y10" s="35"/>
      <c r="Z10" s="61"/>
    </row>
    <row r="11" spans="1:27" ht="15" customHeight="1" x14ac:dyDescent="0.25">
      <c r="A11" s="15" t="s">
        <v>52</v>
      </c>
      <c r="B11" s="15"/>
      <c r="C11" s="9"/>
      <c r="D11" s="34"/>
      <c r="E11" s="15"/>
      <c r="F11" s="9"/>
      <c r="G11" s="34"/>
      <c r="H11" s="15"/>
      <c r="I11" s="9"/>
      <c r="J11" s="34"/>
      <c r="K11" s="15">
        <v>1</v>
      </c>
      <c r="L11" s="9">
        <v>255</v>
      </c>
      <c r="M11" s="34"/>
      <c r="N11" s="15"/>
      <c r="O11" s="9"/>
      <c r="P11" s="34"/>
      <c r="Q11" s="15">
        <v>2</v>
      </c>
      <c r="R11" s="9">
        <v>450</v>
      </c>
      <c r="S11" s="34"/>
      <c r="T11" s="15"/>
      <c r="U11" s="9"/>
      <c r="V11" s="34"/>
      <c r="W11" s="15">
        <v>8</v>
      </c>
      <c r="X11" s="9">
        <v>20</v>
      </c>
      <c r="Y11" s="34"/>
      <c r="Z11" s="60"/>
    </row>
    <row r="12" spans="1:27" x14ac:dyDescent="0.25">
      <c r="A12" s="14" t="s">
        <v>54</v>
      </c>
      <c r="B12" s="14"/>
      <c r="C12" s="8"/>
      <c r="D12" s="33"/>
      <c r="E12" s="14"/>
      <c r="F12" s="8"/>
      <c r="G12" s="33"/>
      <c r="H12" s="14">
        <v>2</v>
      </c>
      <c r="I12" s="8">
        <v>900</v>
      </c>
      <c r="J12" s="33"/>
      <c r="K12" s="14"/>
      <c r="L12" s="8"/>
      <c r="M12" s="33"/>
      <c r="N12" s="14"/>
      <c r="O12" s="8"/>
      <c r="P12" s="33"/>
      <c r="Q12" s="14"/>
      <c r="R12" s="8"/>
      <c r="S12" s="33"/>
      <c r="T12" s="14"/>
      <c r="U12" s="8"/>
      <c r="V12" s="33"/>
      <c r="W12" s="14">
        <v>2</v>
      </c>
      <c r="X12" s="8">
        <v>40</v>
      </c>
      <c r="Y12" s="33"/>
      <c r="Z12" s="59"/>
    </row>
    <row r="13" spans="1:27" x14ac:dyDescent="0.25">
      <c r="A13" s="16" t="s">
        <v>54</v>
      </c>
      <c r="B13" s="16"/>
      <c r="C13" s="10"/>
      <c r="D13" s="35"/>
      <c r="E13" s="16"/>
      <c r="F13" s="10"/>
      <c r="G13" s="35"/>
      <c r="H13" s="16"/>
      <c r="I13" s="10"/>
      <c r="J13" s="35"/>
      <c r="K13" s="16"/>
      <c r="L13" s="10"/>
      <c r="M13" s="35"/>
      <c r="N13" s="16">
        <v>2</v>
      </c>
      <c r="O13" s="10">
        <v>500</v>
      </c>
      <c r="P13" s="35"/>
      <c r="Q13" s="16"/>
      <c r="R13" s="10"/>
      <c r="S13" s="35"/>
      <c r="T13" s="16"/>
      <c r="U13" s="10"/>
      <c r="V13" s="35"/>
      <c r="W13" s="16">
        <v>6</v>
      </c>
      <c r="X13" s="10">
        <v>55</v>
      </c>
      <c r="Y13" s="35"/>
      <c r="Z13" s="61"/>
    </row>
    <row r="14" spans="1:27" ht="15" customHeight="1" x14ac:dyDescent="0.25">
      <c r="A14" s="16" t="s">
        <v>54</v>
      </c>
      <c r="B14" s="16">
        <v>3</v>
      </c>
      <c r="C14" s="10">
        <v>420</v>
      </c>
      <c r="D14" s="35"/>
      <c r="E14" s="16"/>
      <c r="F14" s="10"/>
      <c r="G14" s="35"/>
      <c r="H14" s="16"/>
      <c r="I14" s="10"/>
      <c r="J14" s="35"/>
      <c r="K14" s="16"/>
      <c r="L14" s="10"/>
      <c r="M14" s="35"/>
      <c r="N14" s="16"/>
      <c r="O14" s="10"/>
      <c r="P14" s="35"/>
      <c r="Q14" s="16"/>
      <c r="R14" s="10"/>
      <c r="S14" s="35"/>
      <c r="T14" s="16"/>
      <c r="U14" s="10"/>
      <c r="V14" s="35"/>
      <c r="W14" s="16">
        <v>3</v>
      </c>
      <c r="X14" s="10">
        <v>80</v>
      </c>
      <c r="Y14" s="35"/>
      <c r="Z14" s="61"/>
    </row>
    <row r="15" spans="1:27" ht="15" customHeight="1" x14ac:dyDescent="0.25">
      <c r="A15" s="15" t="s">
        <v>54</v>
      </c>
      <c r="B15" s="15">
        <v>1</v>
      </c>
      <c r="C15" s="9">
        <v>150</v>
      </c>
      <c r="D15" s="34"/>
      <c r="E15" s="15"/>
      <c r="F15" s="9"/>
      <c r="G15" s="34"/>
      <c r="H15" s="15"/>
      <c r="I15" s="9"/>
      <c r="J15" s="34"/>
      <c r="K15" s="15"/>
      <c r="L15" s="9"/>
      <c r="M15" s="34"/>
      <c r="N15" s="15"/>
      <c r="O15" s="9"/>
      <c r="P15" s="34"/>
      <c r="Q15" s="15"/>
      <c r="R15" s="9"/>
      <c r="S15" s="34"/>
      <c r="T15" s="15"/>
      <c r="U15" s="9"/>
      <c r="V15" s="34"/>
      <c r="W15" s="15">
        <v>7</v>
      </c>
      <c r="X15" s="9">
        <v>100</v>
      </c>
      <c r="Y15" s="34"/>
      <c r="Z15" s="60"/>
    </row>
    <row r="16" spans="1:27" s="47" customFormat="1" ht="15" customHeight="1" x14ac:dyDescent="0.25">
      <c r="A16" s="7" t="s">
        <v>62</v>
      </c>
      <c r="B16" s="36"/>
      <c r="C16" s="37"/>
      <c r="D16" s="38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62"/>
    </row>
    <row r="17" spans="1:26" x14ac:dyDescent="0.25">
      <c r="A17" s="17" t="s">
        <v>55</v>
      </c>
      <c r="B17" s="17"/>
      <c r="C17" s="11"/>
      <c r="D17" s="39"/>
      <c r="E17" s="17">
        <v>1</v>
      </c>
      <c r="F17" s="11">
        <v>300</v>
      </c>
      <c r="G17" s="39"/>
      <c r="H17" s="17"/>
      <c r="I17" s="11"/>
      <c r="J17" s="39"/>
      <c r="K17" s="17"/>
      <c r="L17" s="11"/>
      <c r="M17" s="39"/>
      <c r="N17" s="17"/>
      <c r="O17" s="11"/>
      <c r="P17" s="39"/>
      <c r="Q17" s="17"/>
      <c r="R17" s="11"/>
      <c r="S17" s="39"/>
      <c r="T17" s="17"/>
      <c r="U17" s="11"/>
      <c r="V17" s="39"/>
      <c r="W17" s="17">
        <v>8</v>
      </c>
      <c r="X17" s="11">
        <v>60</v>
      </c>
      <c r="Y17" s="39"/>
      <c r="Z17" s="63"/>
    </row>
    <row r="18" spans="1:26" ht="15" customHeight="1" x14ac:dyDescent="0.25">
      <c r="A18" s="18" t="s">
        <v>55</v>
      </c>
      <c r="B18" s="18"/>
      <c r="C18" s="13"/>
      <c r="D18" s="40"/>
      <c r="E18" s="18">
        <v>1</v>
      </c>
      <c r="F18" s="13">
        <v>723.6</v>
      </c>
      <c r="G18" s="40"/>
      <c r="H18" s="18"/>
      <c r="I18" s="13"/>
      <c r="J18" s="40"/>
      <c r="K18" s="18"/>
      <c r="L18" s="13"/>
      <c r="M18" s="40"/>
      <c r="N18" s="18"/>
      <c r="O18" s="13"/>
      <c r="P18" s="40"/>
      <c r="Q18" s="18"/>
      <c r="R18" s="13"/>
      <c r="S18" s="40"/>
      <c r="T18" s="18"/>
      <c r="U18" s="13"/>
      <c r="V18" s="40"/>
      <c r="W18" s="18">
        <v>2</v>
      </c>
      <c r="X18" s="13">
        <v>20</v>
      </c>
      <c r="Y18" s="40"/>
      <c r="Z18" s="64"/>
    </row>
    <row r="19" spans="1:26" x14ac:dyDescent="0.25">
      <c r="A19" s="19" t="s">
        <v>55</v>
      </c>
      <c r="B19" s="19"/>
      <c r="C19" s="12"/>
      <c r="D19" s="41"/>
      <c r="E19" s="19">
        <v>2</v>
      </c>
      <c r="F19" s="12">
        <v>1400</v>
      </c>
      <c r="G19" s="41"/>
      <c r="H19" s="19"/>
      <c r="I19" s="12"/>
      <c r="J19" s="41"/>
      <c r="K19" s="19"/>
      <c r="L19" s="12"/>
      <c r="M19" s="41"/>
      <c r="N19" s="19"/>
      <c r="O19" s="12"/>
      <c r="P19" s="41"/>
      <c r="Q19" s="19"/>
      <c r="R19" s="12"/>
      <c r="S19" s="41"/>
      <c r="T19" s="19"/>
      <c r="U19" s="12"/>
      <c r="V19" s="41"/>
      <c r="W19" s="19">
        <v>2</v>
      </c>
      <c r="X19" s="12">
        <v>160</v>
      </c>
      <c r="Y19" s="41"/>
      <c r="Z19" s="65"/>
    </row>
    <row r="20" spans="1:26" x14ac:dyDescent="0.25">
      <c r="A20" s="17" t="s">
        <v>56</v>
      </c>
      <c r="B20" s="17"/>
      <c r="C20" s="11"/>
      <c r="D20" s="39"/>
      <c r="E20" s="17">
        <v>3</v>
      </c>
      <c r="F20" s="11">
        <v>1400</v>
      </c>
      <c r="G20" s="39"/>
      <c r="H20" s="17"/>
      <c r="I20" s="11"/>
      <c r="J20" s="39"/>
      <c r="K20" s="17"/>
      <c r="L20" s="11"/>
      <c r="M20" s="39"/>
      <c r="N20" s="17">
        <v>2</v>
      </c>
      <c r="O20" s="11">
        <v>400</v>
      </c>
      <c r="P20" s="39"/>
      <c r="Q20" s="17"/>
      <c r="R20" s="11"/>
      <c r="S20" s="39"/>
      <c r="T20" s="17"/>
      <c r="U20" s="11"/>
      <c r="V20" s="39"/>
      <c r="W20" s="17">
        <v>4</v>
      </c>
      <c r="X20" s="11">
        <v>30</v>
      </c>
      <c r="Y20" s="39"/>
      <c r="Z20" s="63"/>
    </row>
    <row r="21" spans="1:26" x14ac:dyDescent="0.25">
      <c r="A21" s="19" t="s">
        <v>56</v>
      </c>
      <c r="B21" s="19"/>
      <c r="C21" s="12"/>
      <c r="D21" s="41"/>
      <c r="E21" s="19">
        <v>2</v>
      </c>
      <c r="F21" s="12">
        <v>1300</v>
      </c>
      <c r="G21" s="41"/>
      <c r="H21" s="19"/>
      <c r="I21" s="12"/>
      <c r="J21" s="41"/>
      <c r="K21" s="19"/>
      <c r="L21" s="12"/>
      <c r="M21" s="41"/>
      <c r="N21" s="19">
        <v>2</v>
      </c>
      <c r="O21" s="12">
        <v>320</v>
      </c>
      <c r="P21" s="41"/>
      <c r="Q21" s="19"/>
      <c r="R21" s="12"/>
      <c r="S21" s="41"/>
      <c r="T21" s="19"/>
      <c r="U21" s="12"/>
      <c r="V21" s="41"/>
      <c r="W21" s="19">
        <v>5</v>
      </c>
      <c r="X21" s="12">
        <v>60</v>
      </c>
      <c r="Y21" s="41"/>
      <c r="Z21" s="65"/>
    </row>
    <row r="22" spans="1:26" ht="15" customHeight="1" x14ac:dyDescent="0.25">
      <c r="A22" s="17" t="s">
        <v>57</v>
      </c>
      <c r="B22" s="17"/>
      <c r="C22" s="11"/>
      <c r="D22" s="39"/>
      <c r="E22" s="17">
        <v>1</v>
      </c>
      <c r="F22" s="11">
        <v>1500</v>
      </c>
      <c r="G22" s="39"/>
      <c r="H22" s="17"/>
      <c r="I22" s="11"/>
      <c r="J22" s="39"/>
      <c r="K22" s="17"/>
      <c r="L22" s="11"/>
      <c r="M22" s="39"/>
      <c r="N22" s="17"/>
      <c r="O22" s="11"/>
      <c r="P22" s="39"/>
      <c r="Q22" s="17"/>
      <c r="R22" s="11"/>
      <c r="S22" s="39"/>
      <c r="T22" s="17"/>
      <c r="U22" s="11"/>
      <c r="V22" s="39"/>
      <c r="W22" s="17">
        <v>8</v>
      </c>
      <c r="X22" s="11">
        <v>90</v>
      </c>
      <c r="Y22" s="39"/>
      <c r="Z22" s="63"/>
    </row>
    <row r="23" spans="1:26" x14ac:dyDescent="0.25">
      <c r="A23" s="19" t="s">
        <v>57</v>
      </c>
      <c r="B23" s="19"/>
      <c r="C23" s="12"/>
      <c r="D23" s="41"/>
      <c r="E23" s="19"/>
      <c r="F23" s="12"/>
      <c r="G23" s="41"/>
      <c r="H23" s="19"/>
      <c r="I23" s="12"/>
      <c r="J23" s="41"/>
      <c r="K23" s="19"/>
      <c r="L23" s="12"/>
      <c r="M23" s="41"/>
      <c r="N23" s="19">
        <v>3</v>
      </c>
      <c r="O23" s="12">
        <v>500</v>
      </c>
      <c r="P23" s="41"/>
      <c r="Q23" s="19"/>
      <c r="R23" s="12"/>
      <c r="S23" s="41"/>
      <c r="T23" s="19"/>
      <c r="U23" s="12"/>
      <c r="V23" s="41"/>
      <c r="W23" s="19">
        <v>6</v>
      </c>
      <c r="X23" s="12">
        <v>100.18</v>
      </c>
      <c r="Y23" s="41"/>
      <c r="Z23" s="65"/>
    </row>
    <row r="24" spans="1:26" ht="15" customHeight="1" x14ac:dyDescent="0.25">
      <c r="A24" s="17" t="s">
        <v>58</v>
      </c>
      <c r="B24" s="17"/>
      <c r="C24" s="11"/>
      <c r="D24" s="39"/>
      <c r="E24" s="17"/>
      <c r="F24" s="11"/>
      <c r="G24" s="39"/>
      <c r="H24" s="17"/>
      <c r="I24" s="11"/>
      <c r="J24" s="39"/>
      <c r="K24" s="17"/>
      <c r="L24" s="11"/>
      <c r="M24" s="39"/>
      <c r="N24" s="17"/>
      <c r="O24" s="11"/>
      <c r="P24" s="39"/>
      <c r="Q24" s="17"/>
      <c r="R24" s="11"/>
      <c r="S24" s="39"/>
      <c r="T24" s="17">
        <v>1</v>
      </c>
      <c r="U24" s="11">
        <v>900</v>
      </c>
      <c r="V24" s="39"/>
      <c r="W24" s="17">
        <v>3</v>
      </c>
      <c r="X24" s="11">
        <v>20</v>
      </c>
      <c r="Y24" s="39"/>
      <c r="Z24" s="63"/>
    </row>
    <row r="25" spans="1:26" x14ac:dyDescent="0.25">
      <c r="A25" s="19" t="s">
        <v>58</v>
      </c>
      <c r="B25" s="19"/>
      <c r="C25" s="12"/>
      <c r="D25" s="41"/>
      <c r="E25" s="19">
        <v>2</v>
      </c>
      <c r="F25" s="12">
        <v>1300</v>
      </c>
      <c r="G25" s="41"/>
      <c r="H25" s="19"/>
      <c r="I25" s="12"/>
      <c r="J25" s="41"/>
      <c r="K25" s="19"/>
      <c r="L25" s="12"/>
      <c r="M25" s="41"/>
      <c r="N25" s="19">
        <v>3</v>
      </c>
      <c r="O25" s="12">
        <v>500</v>
      </c>
      <c r="P25" s="41"/>
      <c r="Q25" s="19"/>
      <c r="R25" s="12"/>
      <c r="S25" s="41"/>
      <c r="T25" s="19"/>
      <c r="U25" s="12"/>
      <c r="V25" s="41"/>
      <c r="W25" s="19">
        <v>6</v>
      </c>
      <c r="X25" s="12">
        <v>100.18</v>
      </c>
      <c r="Y25" s="41"/>
      <c r="Z25" s="65"/>
    </row>
    <row r="26" spans="1:26" s="47" customFormat="1" x14ac:dyDescent="0.25">
      <c r="A26" s="55" t="s">
        <v>62</v>
      </c>
      <c r="B26" s="42"/>
      <c r="C26" s="6"/>
      <c r="D26" s="43"/>
      <c r="E26" s="42"/>
      <c r="F26" s="6"/>
      <c r="G26" s="43"/>
      <c r="H26" s="42"/>
      <c r="I26" s="6"/>
      <c r="J26" s="43"/>
      <c r="K26" s="42"/>
      <c r="L26" s="6"/>
      <c r="M26" s="43"/>
      <c r="N26" s="42"/>
      <c r="O26" s="6"/>
      <c r="P26" s="43"/>
      <c r="Q26" s="42"/>
      <c r="R26" s="6"/>
      <c r="S26" s="43"/>
      <c r="T26" s="42"/>
      <c r="U26" s="6"/>
      <c r="V26" s="43"/>
      <c r="W26" s="42"/>
      <c r="X26" s="6"/>
      <c r="Y26" s="43"/>
      <c r="Z26" s="66"/>
    </row>
    <row r="29" spans="1:26" x14ac:dyDescent="0.25">
      <c r="B29" s="21"/>
      <c r="C29" s="21"/>
      <c r="D29" s="21"/>
      <c r="E29" s="21"/>
    </row>
    <row r="30" spans="1:26" x14ac:dyDescent="0.25">
      <c r="B30" s="56"/>
      <c r="C30" s="56"/>
      <c r="D30" s="56"/>
      <c r="E30" s="56"/>
    </row>
    <row r="31" spans="1:26" x14ac:dyDescent="0.25">
      <c r="B31" s="56"/>
      <c r="C31" s="56"/>
      <c r="D31" s="56"/>
      <c r="E31" s="56"/>
    </row>
  </sheetData>
  <mergeCells count="1">
    <mergeCell ref="A1:E1"/>
  </mergeCells>
  <hyperlinks>
    <hyperlink ref="B2" r:id="rId1" tooltip="Menippidae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Oyster Quadrat Data</vt:lpstr>
      <vt:lpstr>Oyster Reef Trap Data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fodrielab</dc:creator>
  <cp:lastModifiedBy>Rodriguez</cp:lastModifiedBy>
  <dcterms:created xsi:type="dcterms:W3CDTF">2014-06-13T18:16:52Z</dcterms:created>
  <dcterms:modified xsi:type="dcterms:W3CDTF">2015-12-29T18:16:19Z</dcterms:modified>
</cp:coreProperties>
</file>